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8B5F73B-A5FF-4636-A723-E931D65FF7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осстановл_Лист1" sheetId="1" r:id="rId1"/>
  </sheets>
  <definedNames>
    <definedName name="_xlnm._FilterDatabase" localSheetId="0" hidden="1">Восстановл_Лист1!$A$3:$K$45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" i="1" l="1"/>
  <c r="K6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" i="1"/>
  <c r="J3" i="1"/>
  <c r="H44" i="1" l="1"/>
  <c r="I44" i="1" s="1"/>
  <c r="G44" i="1"/>
  <c r="E44" i="1"/>
  <c r="H39" i="1"/>
  <c r="G39" i="1"/>
  <c r="E39" i="1"/>
  <c r="H38" i="1"/>
  <c r="K38" i="1" s="1"/>
  <c r="G38" i="1"/>
  <c r="E38" i="1"/>
  <c r="H34" i="1"/>
  <c r="K34" i="1" s="1"/>
  <c r="G34" i="1"/>
  <c r="E34" i="1"/>
  <c r="H32" i="1"/>
  <c r="I32" i="1" s="1"/>
  <c r="G32" i="1"/>
  <c r="E32" i="1"/>
  <c r="H28" i="1"/>
  <c r="G28" i="1"/>
  <c r="E28" i="1"/>
  <c r="H24" i="1"/>
  <c r="I24" i="1" s="1"/>
  <c r="G24" i="1"/>
  <c r="E24" i="1"/>
  <c r="H11" i="1"/>
  <c r="I11" i="1" s="1"/>
  <c r="G11" i="1"/>
  <c r="E11" i="1"/>
  <c r="H26" i="1"/>
  <c r="G26" i="1"/>
  <c r="E26" i="1"/>
  <c r="H30" i="1"/>
  <c r="G30" i="1"/>
  <c r="E30" i="1"/>
  <c r="H8" i="1"/>
  <c r="I8" i="1" s="1"/>
  <c r="G8" i="1"/>
  <c r="E8" i="1"/>
  <c r="H31" i="1"/>
  <c r="I31" i="1" s="1"/>
  <c r="G31" i="1"/>
  <c r="E31" i="1"/>
  <c r="H27" i="1"/>
  <c r="G27" i="1"/>
  <c r="E27" i="1"/>
  <c r="H37" i="1"/>
  <c r="G37" i="1"/>
  <c r="E37" i="1"/>
  <c r="H33" i="1"/>
  <c r="I33" i="1" s="1"/>
  <c r="G33" i="1"/>
  <c r="E33" i="1"/>
  <c r="H43" i="1"/>
  <c r="I43" i="1" s="1"/>
  <c r="G43" i="1"/>
  <c r="E43" i="1"/>
  <c r="H16" i="1"/>
  <c r="G16" i="1"/>
  <c r="E16" i="1"/>
  <c r="H45" i="1"/>
  <c r="I45" i="1" s="1"/>
  <c r="G45" i="1"/>
  <c r="E45" i="1"/>
  <c r="H29" i="1"/>
  <c r="G29" i="1"/>
  <c r="E29" i="1"/>
  <c r="H21" i="1"/>
  <c r="I21" i="1" s="1"/>
  <c r="G21" i="1"/>
  <c r="E21" i="1"/>
  <c r="H25" i="1"/>
  <c r="G25" i="1"/>
  <c r="E25" i="1"/>
  <c r="H35" i="1"/>
  <c r="I35" i="1" s="1"/>
  <c r="G35" i="1"/>
  <c r="E35" i="1"/>
  <c r="H13" i="1"/>
  <c r="G13" i="1"/>
  <c r="E13" i="1"/>
  <c r="H41" i="1"/>
  <c r="G41" i="1"/>
  <c r="E41" i="1"/>
  <c r="H12" i="1"/>
  <c r="I12" i="1" s="1"/>
  <c r="G12" i="1"/>
  <c r="E12" i="1"/>
  <c r="H7" i="1"/>
  <c r="G7" i="1"/>
  <c r="E7" i="1"/>
  <c r="H14" i="1"/>
  <c r="G14" i="1"/>
  <c r="E14" i="1"/>
  <c r="H18" i="1"/>
  <c r="G18" i="1"/>
  <c r="E18" i="1"/>
  <c r="H19" i="1"/>
  <c r="I19" i="1" s="1"/>
  <c r="G19" i="1"/>
  <c r="E19" i="1"/>
  <c r="H22" i="1"/>
  <c r="I22" i="1" s="1"/>
  <c r="G22" i="1"/>
  <c r="E22" i="1"/>
  <c r="H42" i="1"/>
  <c r="G42" i="1"/>
  <c r="E42" i="1"/>
  <c r="H9" i="1"/>
  <c r="I9" i="1" s="1"/>
  <c r="G9" i="1"/>
  <c r="E9" i="1"/>
  <c r="H20" i="1"/>
  <c r="I20" i="1" s="1"/>
  <c r="G20" i="1"/>
  <c r="E20" i="1"/>
  <c r="H40" i="1"/>
  <c r="G40" i="1"/>
  <c r="E40" i="1"/>
  <c r="H36" i="1"/>
  <c r="I36" i="1" s="1"/>
  <c r="G36" i="1"/>
  <c r="E36" i="1"/>
  <c r="H23" i="1"/>
  <c r="I23" i="1" s="1"/>
  <c r="G23" i="1"/>
  <c r="E23" i="1"/>
  <c r="H10" i="1"/>
  <c r="I10" i="1" s="1"/>
  <c r="G10" i="1"/>
  <c r="E10" i="1"/>
  <c r="H6" i="1"/>
  <c r="G6" i="1"/>
  <c r="E6" i="1"/>
  <c r="H15" i="1"/>
  <c r="G15" i="1"/>
  <c r="E15" i="1"/>
  <c r="H17" i="1"/>
  <c r="G17" i="1"/>
  <c r="E17" i="1"/>
  <c r="H5" i="1"/>
  <c r="I5" i="1" s="1"/>
  <c r="G5" i="1"/>
  <c r="E5" i="1"/>
  <c r="H4" i="1"/>
  <c r="I4" i="1" s="1"/>
  <c r="G4" i="1"/>
  <c r="E4" i="1"/>
  <c r="F3" i="1"/>
  <c r="D3" i="1"/>
  <c r="C3" i="1"/>
  <c r="K43" i="1" l="1"/>
  <c r="K20" i="1"/>
  <c r="K31" i="1"/>
  <c r="I7" i="1"/>
  <c r="K7" i="1"/>
  <c r="I6" i="1"/>
  <c r="K21" i="1"/>
  <c r="K32" i="1"/>
  <c r="K45" i="1"/>
  <c r="K11" i="1"/>
  <c r="K10" i="1"/>
  <c r="K23" i="1"/>
  <c r="K22" i="1"/>
  <c r="I15" i="1"/>
  <c r="K15" i="1"/>
  <c r="I40" i="1"/>
  <c r="K40" i="1"/>
  <c r="I37" i="1"/>
  <c r="K37" i="1"/>
  <c r="I30" i="1"/>
  <c r="K30" i="1"/>
  <c r="I28" i="1"/>
  <c r="K28" i="1"/>
  <c r="I39" i="1"/>
  <c r="K39" i="1"/>
  <c r="I29" i="1"/>
  <c r="K29" i="1"/>
  <c r="I25" i="1"/>
  <c r="K25" i="1"/>
  <c r="I27" i="1"/>
  <c r="K27" i="1"/>
  <c r="K44" i="1"/>
  <c r="K9" i="1"/>
  <c r="K35" i="1"/>
  <c r="I13" i="1"/>
  <c r="K13" i="1"/>
  <c r="I16" i="1"/>
  <c r="K16" i="1"/>
  <c r="I26" i="1"/>
  <c r="K26" i="1"/>
  <c r="K33" i="1"/>
  <c r="I17" i="1"/>
  <c r="K17" i="1"/>
  <c r="I18" i="1"/>
  <c r="K18" i="1"/>
  <c r="I41" i="1"/>
  <c r="K41" i="1"/>
  <c r="K19" i="1"/>
  <c r="K12" i="1"/>
  <c r="K24" i="1"/>
  <c r="K36" i="1"/>
  <c r="I14" i="1"/>
  <c r="K14" i="1"/>
  <c r="K8" i="1"/>
  <c r="I42" i="1"/>
  <c r="K42" i="1"/>
  <c r="E3" i="1"/>
  <c r="A47" i="1"/>
  <c r="H3" i="1"/>
  <c r="I3" i="1" s="1"/>
  <c r="I38" i="1"/>
  <c r="I34" i="1"/>
  <c r="G3" i="1"/>
  <c r="D47" i="1"/>
  <c r="F47" i="1" l="1"/>
</calcChain>
</file>

<file path=xl/sharedStrings.xml><?xml version="1.0" encoding="utf-8"?>
<sst xmlns="http://schemas.openxmlformats.org/spreadsheetml/2006/main" count="59" uniqueCount="57">
  <si>
    <t>Муниципалитет</t>
  </si>
  <si>
    <t>Всего</t>
  </si>
  <si>
    <t>ГО Иркутск</t>
  </si>
  <si>
    <t>ГО Бодайбо и район</t>
  </si>
  <si>
    <t>ГО Братск</t>
  </si>
  <si>
    <t>ГО Зима</t>
  </si>
  <si>
    <t>ГО Саянск</t>
  </si>
  <si>
    <t>ГО Свирск</t>
  </si>
  <si>
    <t>ГО Тулун</t>
  </si>
  <si>
    <t>ГО Усолье-Сибирское</t>
  </si>
  <si>
    <t>ГО Усть-Илимск</t>
  </si>
  <si>
    <t>ГО Черемхово</t>
  </si>
  <si>
    <t>МО Ангарское</t>
  </si>
  <si>
    <t>МР Аларский</t>
  </si>
  <si>
    <t>МР Балаганский</t>
  </si>
  <si>
    <t>МР Баяндаевский</t>
  </si>
  <si>
    <t>МР Боханский</t>
  </si>
  <si>
    <t>МР Братский</t>
  </si>
  <si>
    <t>МР Жигаловский</t>
  </si>
  <si>
    <t>МР Заларинский</t>
  </si>
  <si>
    <t>МР Зиминский</t>
  </si>
  <si>
    <t>МР Иркутский</t>
  </si>
  <si>
    <t>МР Казачинско-Ленский</t>
  </si>
  <si>
    <t>МР Катангский</t>
  </si>
  <si>
    <t>МР Качугский</t>
  </si>
  <si>
    <t>МР Киренский</t>
  </si>
  <si>
    <t>МР Куйтунский</t>
  </si>
  <si>
    <t>МР Мамско-Чуйский</t>
  </si>
  <si>
    <t>МР Нижнеилимский</t>
  </si>
  <si>
    <t>МР Нижнеудинский</t>
  </si>
  <si>
    <t>МР Нукутский</t>
  </si>
  <si>
    <t>МР Ольхонский</t>
  </si>
  <si>
    <t>МР Осинский</t>
  </si>
  <si>
    <t>МР Слюдянский</t>
  </si>
  <si>
    <t>МР Тайшетский</t>
  </si>
  <si>
    <t>МР Тулунский</t>
  </si>
  <si>
    <t>МР Усольский</t>
  </si>
  <si>
    <t>МР Усть-Илимский</t>
  </si>
  <si>
    <t>МР Усть-Кутский</t>
  </si>
  <si>
    <t>МР Усть-Удинский</t>
  </si>
  <si>
    <t>МР Черемховский</t>
  </si>
  <si>
    <t>МР Чунский</t>
  </si>
  <si>
    <t>МР Шелеховский</t>
  </si>
  <si>
    <t>МР Эхирит-Булагатский</t>
  </si>
  <si>
    <t>Общее количество детей от 5 до 18 лет в Иркутской области</t>
  </si>
  <si>
    <t>Общий охват, детей</t>
  </si>
  <si>
    <t>Всего обучавшихся в этом календарном году(Охват), %</t>
  </si>
  <si>
    <t>№ п/п</t>
  </si>
  <si>
    <t>Общий охват, %</t>
  </si>
  <si>
    <t>выполнен</t>
  </si>
  <si>
    <t>Всего обучавшихся в этом календарном году(Охват), детей</t>
  </si>
  <si>
    <t>Всего детей от 5 до 18 лет, чел. на  01.01.2022 г</t>
  </si>
  <si>
    <t>Всего обучавшихся в этом календарном году в учреждениях культуры, (на 29.12.22), %</t>
  </si>
  <si>
    <t>Плановый охват в 67,4 %, детей</t>
  </si>
  <si>
    <t>Необходимо охватить  до 67,4 % охвата, детей</t>
  </si>
  <si>
    <t>Сводная статистика на 13.01.2023</t>
  </si>
  <si>
    <t>Всего обучавшихся в этом календарном году в учреждениях культуры, детей               (на 29.12.22)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</si>
</sst>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  <family val="2"/>
    </font>
    <font>
      <sz val="11"/>
      <color rgb="FF1F497D"/>
      <name val="Arial"/>
      <family val="2"/>
    </font>
    <font>
      <sz val="18"/>
      <color rgb="FF1F497D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sz val="11"/>
      <color theme="4" tint="-0.49998474074526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0" fillId="0" borderId="0" xfId="0" applyFill="1"/>
    <xf numFmtId="0" fontId="6" fillId="3" borderId="2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Font="1" applyFill="1"/>
    <xf numFmtId="1" fontId="0" fillId="0" borderId="0" xfId="0" applyNumberFormat="1" applyFill="1"/>
    <xf numFmtId="0" fontId="3" fillId="0" borderId="2" xfId="0" applyFont="1" applyFill="1" applyBorder="1"/>
    <xf numFmtId="164" fontId="3" fillId="0" borderId="2" xfId="1" applyNumberFormat="1" applyFont="1" applyFill="1" applyBorder="1"/>
    <xf numFmtId="1" fontId="3" fillId="0" borderId="2" xfId="0" applyNumberFormat="1" applyFont="1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wrapText="1"/>
    </xf>
    <xf numFmtId="164" fontId="7" fillId="0" borderId="2" xfId="1" applyNumberFormat="1" applyFont="1" applyFill="1" applyBorder="1"/>
    <xf numFmtId="0" fontId="7" fillId="0" borderId="2" xfId="0" applyFont="1" applyFill="1" applyBorder="1"/>
    <xf numFmtId="1" fontId="7" fillId="0" borderId="2" xfId="0" applyNumberFormat="1" applyFont="1" applyFill="1" applyBorder="1"/>
    <xf numFmtId="1" fontId="7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wrapText="1"/>
    </xf>
    <xf numFmtId="0" fontId="0" fillId="0" borderId="2" xfId="0" applyFont="1" applyFill="1" applyBorder="1"/>
    <xf numFmtId="3" fontId="8" fillId="0" borderId="2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9F9F"/>
      <color rgb="FFFF8B8B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7"/>
  <sheetViews>
    <sheetView tabSelected="1" workbookViewId="0">
      <selection activeCell="J2" sqref="J2"/>
    </sheetView>
  </sheetViews>
  <sheetFormatPr defaultRowHeight="12.75" x14ac:dyDescent="0.2"/>
  <cols>
    <col min="1" max="1" width="4.7109375" style="2" customWidth="1"/>
    <col min="2" max="2" width="22.140625" style="1" customWidth="1"/>
    <col min="3" max="3" width="19" style="2" customWidth="1"/>
    <col min="4" max="4" width="21.85546875" style="2" customWidth="1"/>
    <col min="5" max="5" width="20.42578125" style="2" customWidth="1"/>
    <col min="6" max="6" width="19.85546875" customWidth="1"/>
    <col min="7" max="7" width="20.28515625" customWidth="1"/>
    <col min="9" max="9" width="9.42578125" customWidth="1"/>
    <col min="10" max="10" width="11.140625" customWidth="1"/>
    <col min="11" max="11" width="12.85546875" customWidth="1"/>
    <col min="12" max="12" width="9.5703125" bestFit="1" customWidth="1"/>
  </cols>
  <sheetData>
    <row r="1" spans="1:29" ht="21" customHeight="1" x14ac:dyDescent="0.2">
      <c r="A1" s="27" t="s">
        <v>55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29" s="3" customFormat="1" ht="88.5" customHeight="1" x14ac:dyDescent="0.2">
      <c r="A2" s="5" t="s">
        <v>47</v>
      </c>
      <c r="B2" s="5" t="s">
        <v>0</v>
      </c>
      <c r="C2" s="7" t="s">
        <v>51</v>
      </c>
      <c r="D2" s="5" t="s">
        <v>50</v>
      </c>
      <c r="E2" s="5" t="s">
        <v>46</v>
      </c>
      <c r="F2" s="5" t="s">
        <v>56</v>
      </c>
      <c r="G2" s="5" t="s">
        <v>52</v>
      </c>
      <c r="H2" s="5" t="s">
        <v>45</v>
      </c>
      <c r="I2" s="5" t="s">
        <v>48</v>
      </c>
      <c r="J2" s="5" t="s">
        <v>53</v>
      </c>
      <c r="K2" s="5" t="s">
        <v>54</v>
      </c>
    </row>
    <row r="3" spans="1:29" s="4" customFormat="1" x14ac:dyDescent="0.2">
      <c r="A3" s="15"/>
      <c r="B3" s="15" t="s">
        <v>1</v>
      </c>
      <c r="C3" s="15">
        <f>SUM(C4:C45)</f>
        <v>431818</v>
      </c>
      <c r="D3" s="15">
        <f>SUM(D4:D45)</f>
        <v>198891</v>
      </c>
      <c r="E3" s="16">
        <f t="shared" ref="E3" si="0">D3/C3</f>
        <v>0.46058987814310659</v>
      </c>
      <c r="F3" s="15">
        <f>SUM(F4:F45)</f>
        <v>37138</v>
      </c>
      <c r="G3" s="16">
        <f t="shared" ref="G3" si="1">F3/C3</f>
        <v>8.6003825685821336E-2</v>
      </c>
      <c r="H3" s="15">
        <f t="shared" ref="H3" si="2">F3+D3</f>
        <v>236029</v>
      </c>
      <c r="I3" s="16">
        <f t="shared" ref="I3" si="3">H3/C3</f>
        <v>0.54659370382892791</v>
      </c>
      <c r="J3" s="17">
        <f>C3*0.674</f>
        <v>291045.33199999999</v>
      </c>
      <c r="K3" s="17">
        <f>J3-H3</f>
        <v>55016.331999999995</v>
      </c>
    </row>
    <row r="4" spans="1:29" s="6" customFormat="1" ht="15" x14ac:dyDescent="0.25">
      <c r="A4" s="18">
        <v>1</v>
      </c>
      <c r="B4" s="18" t="s">
        <v>18</v>
      </c>
      <c r="C4" s="19">
        <v>1859</v>
      </c>
      <c r="D4" s="18">
        <v>1255</v>
      </c>
      <c r="E4" s="20">
        <f t="shared" ref="E4:E45" si="4">D4/C4</f>
        <v>0.67509413663259821</v>
      </c>
      <c r="F4" s="18">
        <v>258</v>
      </c>
      <c r="G4" s="20">
        <f t="shared" ref="G4:G45" si="5">F4/C4</f>
        <v>0.13878429263044648</v>
      </c>
      <c r="H4" s="21">
        <f t="shared" ref="H4:H45" si="6">F4+D4</f>
        <v>1513</v>
      </c>
      <c r="I4" s="20">
        <f t="shared" ref="I4:I45" si="7">H4/C4</f>
        <v>0.81387842926304466</v>
      </c>
      <c r="J4" s="22">
        <f>C4*0.674</f>
        <v>1252.9660000000001</v>
      </c>
      <c r="K4" s="23" t="s">
        <v>49</v>
      </c>
      <c r="L4" s="14"/>
      <c r="M4" s="14"/>
    </row>
    <row r="5" spans="1:29" s="6" customFormat="1" ht="15" x14ac:dyDescent="0.25">
      <c r="A5" s="18">
        <v>2</v>
      </c>
      <c r="B5" s="18" t="s">
        <v>3</v>
      </c>
      <c r="C5" s="19">
        <v>3116</v>
      </c>
      <c r="D5" s="18">
        <v>2194</v>
      </c>
      <c r="E5" s="20">
        <f t="shared" si="4"/>
        <v>0.70410783055198978</v>
      </c>
      <c r="F5" s="18">
        <v>166</v>
      </c>
      <c r="G5" s="20">
        <f t="shared" si="5"/>
        <v>5.3273427471116817E-2</v>
      </c>
      <c r="H5" s="21">
        <f t="shared" si="6"/>
        <v>2360</v>
      </c>
      <c r="I5" s="20">
        <f t="shared" si="7"/>
        <v>0.75738125802310652</v>
      </c>
      <c r="J5" s="22">
        <f t="shared" ref="J5:J45" si="8">C5*0.674</f>
        <v>2100.1840000000002</v>
      </c>
      <c r="K5" s="23" t="s">
        <v>49</v>
      </c>
      <c r="L5" s="14"/>
      <c r="M5" s="14"/>
    </row>
    <row r="6" spans="1:29" s="6" customFormat="1" ht="15" x14ac:dyDescent="0.25">
      <c r="A6" s="18">
        <v>3</v>
      </c>
      <c r="B6" s="18" t="s">
        <v>6</v>
      </c>
      <c r="C6" s="19">
        <v>7031</v>
      </c>
      <c r="D6" s="18">
        <v>3395</v>
      </c>
      <c r="E6" s="20">
        <f t="shared" si="4"/>
        <v>0.48286161285734602</v>
      </c>
      <c r="F6" s="18">
        <v>1320</v>
      </c>
      <c r="G6" s="20">
        <f t="shared" si="5"/>
        <v>0.18774000853363676</v>
      </c>
      <c r="H6" s="21">
        <f t="shared" si="6"/>
        <v>4715</v>
      </c>
      <c r="I6" s="20">
        <f t="shared" si="7"/>
        <v>0.67060162139098278</v>
      </c>
      <c r="J6" s="22">
        <f t="shared" si="8"/>
        <v>4738.8940000000002</v>
      </c>
      <c r="K6" s="22">
        <f>J6-H6</f>
        <v>23.894000000000233</v>
      </c>
      <c r="L6" s="14"/>
      <c r="M6" s="14"/>
    </row>
    <row r="7" spans="1:29" s="6" customFormat="1" ht="15" x14ac:dyDescent="0.25">
      <c r="A7" s="18">
        <v>4</v>
      </c>
      <c r="B7" s="18" t="s">
        <v>36</v>
      </c>
      <c r="C7" s="19">
        <v>9047</v>
      </c>
      <c r="D7" s="18">
        <v>4600</v>
      </c>
      <c r="E7" s="20">
        <f t="shared" si="4"/>
        <v>0.50845584171548575</v>
      </c>
      <c r="F7" s="18">
        <v>1170</v>
      </c>
      <c r="G7" s="20">
        <f t="shared" si="5"/>
        <v>0.12932463800154748</v>
      </c>
      <c r="H7" s="21">
        <f t="shared" si="6"/>
        <v>5770</v>
      </c>
      <c r="I7" s="20">
        <f t="shared" si="7"/>
        <v>0.63778047971703322</v>
      </c>
      <c r="J7" s="22">
        <f t="shared" si="8"/>
        <v>6097.6780000000008</v>
      </c>
      <c r="K7" s="22">
        <f t="shared" ref="K6:K45" si="9">J7-H7</f>
        <v>327.67800000000079</v>
      </c>
      <c r="L7" s="14"/>
      <c r="M7" s="14"/>
    </row>
    <row r="8" spans="1:29" s="6" customFormat="1" ht="15" x14ac:dyDescent="0.25">
      <c r="A8" s="18">
        <v>5</v>
      </c>
      <c r="B8" s="18" t="s">
        <v>4</v>
      </c>
      <c r="C8" s="19">
        <v>36708</v>
      </c>
      <c r="D8" s="18">
        <v>20324</v>
      </c>
      <c r="E8" s="20">
        <f t="shared" si="4"/>
        <v>0.55366677563473898</v>
      </c>
      <c r="F8" s="18">
        <v>2543</v>
      </c>
      <c r="G8" s="20">
        <f t="shared" si="5"/>
        <v>6.9276451999564129E-2</v>
      </c>
      <c r="H8" s="21">
        <f t="shared" si="6"/>
        <v>22867</v>
      </c>
      <c r="I8" s="20">
        <f t="shared" si="7"/>
        <v>0.6229432276343031</v>
      </c>
      <c r="J8" s="22">
        <f t="shared" si="8"/>
        <v>24741.192000000003</v>
      </c>
      <c r="K8" s="22">
        <f t="shared" si="9"/>
        <v>1874.1920000000027</v>
      </c>
      <c r="L8" s="14"/>
      <c r="M8" s="14"/>
    </row>
    <row r="9" spans="1:29" s="6" customFormat="1" ht="15" x14ac:dyDescent="0.25">
      <c r="A9" s="18">
        <v>6</v>
      </c>
      <c r="B9" s="18" t="s">
        <v>42</v>
      </c>
      <c r="C9" s="19">
        <v>12453</v>
      </c>
      <c r="D9" s="18">
        <v>6360</v>
      </c>
      <c r="E9" s="20">
        <f t="shared" si="4"/>
        <v>0.5107203083594315</v>
      </c>
      <c r="F9" s="18">
        <v>1388</v>
      </c>
      <c r="G9" s="20">
        <f t="shared" si="5"/>
        <v>0.11145908616397655</v>
      </c>
      <c r="H9" s="21">
        <f t="shared" si="6"/>
        <v>7748</v>
      </c>
      <c r="I9" s="20">
        <f t="shared" si="7"/>
        <v>0.62217939452340798</v>
      </c>
      <c r="J9" s="22">
        <f t="shared" si="8"/>
        <v>8393.3220000000001</v>
      </c>
      <c r="K9" s="22">
        <f t="shared" si="9"/>
        <v>645.32200000000012</v>
      </c>
      <c r="L9" s="14"/>
      <c r="M9" s="14"/>
    </row>
    <row r="10" spans="1:29" s="8" customFormat="1" ht="15" x14ac:dyDescent="0.25">
      <c r="A10" s="18">
        <v>7</v>
      </c>
      <c r="B10" s="18" t="s">
        <v>37</v>
      </c>
      <c r="C10" s="19">
        <v>2280</v>
      </c>
      <c r="D10" s="18">
        <v>1149</v>
      </c>
      <c r="E10" s="20">
        <f t="shared" si="4"/>
        <v>0.50394736842105259</v>
      </c>
      <c r="F10" s="18">
        <v>260</v>
      </c>
      <c r="G10" s="20">
        <f t="shared" si="5"/>
        <v>0.11403508771929824</v>
      </c>
      <c r="H10" s="21">
        <f t="shared" si="6"/>
        <v>1409</v>
      </c>
      <c r="I10" s="20">
        <f t="shared" si="7"/>
        <v>0.61798245614035086</v>
      </c>
      <c r="J10" s="22">
        <f t="shared" si="8"/>
        <v>1536.72</v>
      </c>
      <c r="K10" s="22">
        <f t="shared" si="9"/>
        <v>127.72000000000003</v>
      </c>
      <c r="L10" s="14"/>
      <c r="M10" s="14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s="8" customFormat="1" ht="15" x14ac:dyDescent="0.25">
      <c r="A11" s="18">
        <v>8</v>
      </c>
      <c r="B11" s="18" t="s">
        <v>32</v>
      </c>
      <c r="C11" s="19">
        <v>5278</v>
      </c>
      <c r="D11" s="18">
        <v>2726</v>
      </c>
      <c r="E11" s="20">
        <f t="shared" si="4"/>
        <v>0.51648351648351654</v>
      </c>
      <c r="F11" s="18">
        <v>525</v>
      </c>
      <c r="G11" s="20">
        <f t="shared" si="5"/>
        <v>9.9469496021220155E-2</v>
      </c>
      <c r="H11" s="21">
        <f t="shared" si="6"/>
        <v>3251</v>
      </c>
      <c r="I11" s="20">
        <f t="shared" si="7"/>
        <v>0.61595301250473666</v>
      </c>
      <c r="J11" s="22">
        <f t="shared" si="8"/>
        <v>3557.3720000000003</v>
      </c>
      <c r="K11" s="22">
        <f t="shared" si="9"/>
        <v>306.3720000000003</v>
      </c>
      <c r="L11" s="14"/>
      <c r="M11" s="14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s="8" customFormat="1" ht="15" x14ac:dyDescent="0.25">
      <c r="A12" s="18">
        <v>9</v>
      </c>
      <c r="B12" s="18" t="s">
        <v>27</v>
      </c>
      <c r="C12" s="24">
        <v>723</v>
      </c>
      <c r="D12" s="18">
        <v>344</v>
      </c>
      <c r="E12" s="20">
        <f t="shared" si="4"/>
        <v>0.47579529737206083</v>
      </c>
      <c r="F12" s="18">
        <v>101</v>
      </c>
      <c r="G12" s="20">
        <f t="shared" si="5"/>
        <v>0.1396957123098202</v>
      </c>
      <c r="H12" s="21">
        <f t="shared" si="6"/>
        <v>445</v>
      </c>
      <c r="I12" s="20">
        <f t="shared" si="7"/>
        <v>0.61549100968188108</v>
      </c>
      <c r="J12" s="22">
        <f t="shared" si="8"/>
        <v>487.30200000000002</v>
      </c>
      <c r="K12" s="22">
        <f t="shared" si="9"/>
        <v>42.302000000000021</v>
      </c>
      <c r="L12" s="14"/>
      <c r="M12" s="14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s="8" customFormat="1" ht="15" x14ac:dyDescent="0.25">
      <c r="A13" s="18">
        <v>10</v>
      </c>
      <c r="B13" s="18" t="s">
        <v>40</v>
      </c>
      <c r="C13" s="19">
        <v>6078</v>
      </c>
      <c r="D13" s="18">
        <v>3475</v>
      </c>
      <c r="E13" s="20">
        <f t="shared" si="4"/>
        <v>0.57173412306679827</v>
      </c>
      <c r="F13" s="18">
        <v>264</v>
      </c>
      <c r="G13" s="20">
        <f t="shared" si="5"/>
        <v>4.3435340572556762E-2</v>
      </c>
      <c r="H13" s="21">
        <f t="shared" si="6"/>
        <v>3739</v>
      </c>
      <c r="I13" s="20">
        <f t="shared" si="7"/>
        <v>0.6151694636393551</v>
      </c>
      <c r="J13" s="22">
        <f t="shared" si="8"/>
        <v>4096.5720000000001</v>
      </c>
      <c r="K13" s="22">
        <f t="shared" si="9"/>
        <v>357.57200000000012</v>
      </c>
      <c r="L13" s="14"/>
      <c r="M13" s="14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s="9" customFormat="1" ht="15" x14ac:dyDescent="0.25">
      <c r="A14" s="18">
        <v>11</v>
      </c>
      <c r="B14" s="18" t="s">
        <v>7</v>
      </c>
      <c r="C14" s="19">
        <v>2732</v>
      </c>
      <c r="D14" s="18">
        <v>1245</v>
      </c>
      <c r="E14" s="20">
        <f t="shared" si="4"/>
        <v>0.45571010248901905</v>
      </c>
      <c r="F14" s="18">
        <v>434</v>
      </c>
      <c r="G14" s="20">
        <f t="shared" si="5"/>
        <v>0.15885797950219618</v>
      </c>
      <c r="H14" s="21">
        <f t="shared" si="6"/>
        <v>1679</v>
      </c>
      <c r="I14" s="20">
        <f t="shared" si="7"/>
        <v>0.61456808199121526</v>
      </c>
      <c r="J14" s="22">
        <f t="shared" si="8"/>
        <v>1841.3680000000002</v>
      </c>
      <c r="K14" s="22">
        <f t="shared" si="9"/>
        <v>162.36800000000017</v>
      </c>
      <c r="L14" s="14"/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s="8" customFormat="1" ht="15" x14ac:dyDescent="0.25">
      <c r="A15" s="18">
        <v>12</v>
      </c>
      <c r="B15" s="18" t="s">
        <v>9</v>
      </c>
      <c r="C15" s="19">
        <v>13544</v>
      </c>
      <c r="D15" s="18">
        <v>6525</v>
      </c>
      <c r="E15" s="20">
        <f t="shared" si="4"/>
        <v>0.48176314235085649</v>
      </c>
      <c r="F15" s="18">
        <v>1770</v>
      </c>
      <c r="G15" s="20">
        <f t="shared" si="5"/>
        <v>0.13068517424689899</v>
      </c>
      <c r="H15" s="21">
        <f t="shared" si="6"/>
        <v>8295</v>
      </c>
      <c r="I15" s="20">
        <f t="shared" si="7"/>
        <v>0.61244831659775545</v>
      </c>
      <c r="J15" s="22">
        <f t="shared" si="8"/>
        <v>9128.6560000000009</v>
      </c>
      <c r="K15" s="22">
        <f t="shared" si="9"/>
        <v>833.65600000000086</v>
      </c>
      <c r="L15" s="14"/>
      <c r="M15" s="14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s="8" customFormat="1" ht="15" x14ac:dyDescent="0.25">
      <c r="A16" s="18">
        <v>13</v>
      </c>
      <c r="B16" s="18" t="s">
        <v>19</v>
      </c>
      <c r="C16" s="19">
        <v>6431</v>
      </c>
      <c r="D16" s="18">
        <v>3393</v>
      </c>
      <c r="E16" s="20">
        <f t="shared" si="4"/>
        <v>0.52760068418597417</v>
      </c>
      <c r="F16" s="18">
        <v>541</v>
      </c>
      <c r="G16" s="20">
        <f t="shared" si="5"/>
        <v>8.4123775462603023E-2</v>
      </c>
      <c r="H16" s="21">
        <f t="shared" si="6"/>
        <v>3934</v>
      </c>
      <c r="I16" s="20">
        <f t="shared" si="7"/>
        <v>0.61172445964857725</v>
      </c>
      <c r="J16" s="22">
        <f t="shared" si="8"/>
        <v>4334.4940000000006</v>
      </c>
      <c r="K16" s="22">
        <f t="shared" si="9"/>
        <v>400.4940000000006</v>
      </c>
      <c r="L16" s="14"/>
      <c r="M16" s="14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s="10" customFormat="1" ht="15" x14ac:dyDescent="0.25">
      <c r="A17" s="18">
        <v>14</v>
      </c>
      <c r="B17" s="18" t="s">
        <v>22</v>
      </c>
      <c r="C17" s="19">
        <v>3179</v>
      </c>
      <c r="D17" s="18">
        <v>1574</v>
      </c>
      <c r="E17" s="20">
        <f t="shared" si="4"/>
        <v>0.49512425290972006</v>
      </c>
      <c r="F17" s="18">
        <v>369</v>
      </c>
      <c r="G17" s="20">
        <f t="shared" si="5"/>
        <v>0.11607423718150361</v>
      </c>
      <c r="H17" s="21">
        <f t="shared" si="6"/>
        <v>1943</v>
      </c>
      <c r="I17" s="20">
        <f t="shared" si="7"/>
        <v>0.61119849009122362</v>
      </c>
      <c r="J17" s="22">
        <f t="shared" si="8"/>
        <v>2142.6460000000002</v>
      </c>
      <c r="K17" s="22">
        <f t="shared" si="9"/>
        <v>199.64600000000019</v>
      </c>
      <c r="L17" s="14"/>
      <c r="M17" s="14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s="10" customFormat="1" ht="15" x14ac:dyDescent="0.25">
      <c r="A18" s="18">
        <v>15</v>
      </c>
      <c r="B18" s="18" t="s">
        <v>25</v>
      </c>
      <c r="C18" s="19">
        <v>3332</v>
      </c>
      <c r="D18" s="18">
        <v>1806</v>
      </c>
      <c r="E18" s="20">
        <f t="shared" si="4"/>
        <v>0.54201680672268904</v>
      </c>
      <c r="F18" s="18">
        <v>228</v>
      </c>
      <c r="G18" s="20">
        <f t="shared" si="5"/>
        <v>6.8427370948379349E-2</v>
      </c>
      <c r="H18" s="21">
        <f t="shared" si="6"/>
        <v>2034</v>
      </c>
      <c r="I18" s="20">
        <f t="shared" si="7"/>
        <v>0.6104441776710684</v>
      </c>
      <c r="J18" s="22">
        <f t="shared" si="8"/>
        <v>2245.768</v>
      </c>
      <c r="K18" s="22">
        <f t="shared" si="9"/>
        <v>211.76800000000003</v>
      </c>
      <c r="L18" s="14"/>
      <c r="M18" s="14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s="10" customFormat="1" ht="15" x14ac:dyDescent="0.25">
      <c r="A19" s="18">
        <v>16</v>
      </c>
      <c r="B19" s="18" t="s">
        <v>13</v>
      </c>
      <c r="C19" s="19">
        <v>5049</v>
      </c>
      <c r="D19" s="18">
        <v>2793</v>
      </c>
      <c r="E19" s="20">
        <f t="shared" si="4"/>
        <v>0.55317884729649436</v>
      </c>
      <c r="F19" s="18">
        <v>288</v>
      </c>
      <c r="G19" s="20">
        <f t="shared" si="5"/>
        <v>5.7040998217468802E-2</v>
      </c>
      <c r="H19" s="21">
        <f t="shared" si="6"/>
        <v>3081</v>
      </c>
      <c r="I19" s="20">
        <f t="shared" si="7"/>
        <v>0.61021984551396313</v>
      </c>
      <c r="J19" s="22">
        <f t="shared" si="8"/>
        <v>3403.0260000000003</v>
      </c>
      <c r="K19" s="22">
        <f t="shared" si="9"/>
        <v>322.02600000000029</v>
      </c>
      <c r="L19" s="14"/>
      <c r="M19" s="14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s="10" customFormat="1" ht="15" x14ac:dyDescent="0.25">
      <c r="A20" s="18">
        <v>17</v>
      </c>
      <c r="B20" s="18" t="s">
        <v>23</v>
      </c>
      <c r="C20" s="24">
        <v>592</v>
      </c>
      <c r="D20" s="18">
        <v>359</v>
      </c>
      <c r="E20" s="20">
        <f t="shared" si="4"/>
        <v>0.60641891891891897</v>
      </c>
      <c r="F20" s="18"/>
      <c r="G20" s="20">
        <f t="shared" si="5"/>
        <v>0</v>
      </c>
      <c r="H20" s="21">
        <f t="shared" si="6"/>
        <v>359</v>
      </c>
      <c r="I20" s="20">
        <f t="shared" si="7"/>
        <v>0.60641891891891897</v>
      </c>
      <c r="J20" s="22">
        <f t="shared" si="8"/>
        <v>399.00800000000004</v>
      </c>
      <c r="K20" s="22">
        <f t="shared" si="9"/>
        <v>40.008000000000038</v>
      </c>
      <c r="L20" s="14"/>
      <c r="M20" s="14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s="10" customFormat="1" ht="15" x14ac:dyDescent="0.25">
      <c r="A21" s="18">
        <v>18</v>
      </c>
      <c r="B21" s="18" t="s">
        <v>33</v>
      </c>
      <c r="C21" s="19">
        <v>7036</v>
      </c>
      <c r="D21" s="18">
        <v>3161</v>
      </c>
      <c r="E21" s="20">
        <f t="shared" si="4"/>
        <v>0.44926094371802161</v>
      </c>
      <c r="F21" s="18">
        <v>1094</v>
      </c>
      <c r="G21" s="20">
        <f t="shared" si="5"/>
        <v>0.15548607163160888</v>
      </c>
      <c r="H21" s="21">
        <f t="shared" si="6"/>
        <v>4255</v>
      </c>
      <c r="I21" s="20">
        <f t="shared" si="7"/>
        <v>0.60474701534963049</v>
      </c>
      <c r="J21" s="22">
        <f t="shared" si="8"/>
        <v>4742.2640000000001</v>
      </c>
      <c r="K21" s="22">
        <f t="shared" si="9"/>
        <v>487.26400000000012</v>
      </c>
      <c r="L21" s="14"/>
      <c r="M21" s="14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10" customFormat="1" ht="15" x14ac:dyDescent="0.25">
      <c r="A22" s="18">
        <v>19</v>
      </c>
      <c r="B22" s="18" t="s">
        <v>38</v>
      </c>
      <c r="C22" s="19">
        <v>9133</v>
      </c>
      <c r="D22" s="18">
        <v>5064</v>
      </c>
      <c r="E22" s="20">
        <f t="shared" si="4"/>
        <v>0.55447279097777291</v>
      </c>
      <c r="F22" s="18">
        <v>453</v>
      </c>
      <c r="G22" s="20">
        <f t="shared" si="5"/>
        <v>4.9600350377751012E-2</v>
      </c>
      <c r="H22" s="21">
        <f t="shared" si="6"/>
        <v>5517</v>
      </c>
      <c r="I22" s="20">
        <f t="shared" si="7"/>
        <v>0.60407314135552392</v>
      </c>
      <c r="J22" s="22">
        <f t="shared" si="8"/>
        <v>6155.6420000000007</v>
      </c>
      <c r="K22" s="22">
        <f t="shared" si="9"/>
        <v>638.64200000000073</v>
      </c>
      <c r="L22" s="14"/>
      <c r="M22" s="14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s="10" customFormat="1" ht="15" x14ac:dyDescent="0.25">
      <c r="A23" s="18">
        <v>20</v>
      </c>
      <c r="B23" s="18" t="s">
        <v>34</v>
      </c>
      <c r="C23" s="19">
        <v>14058</v>
      </c>
      <c r="D23" s="18">
        <v>7498</v>
      </c>
      <c r="E23" s="20">
        <f t="shared" si="4"/>
        <v>0.53336178688291369</v>
      </c>
      <c r="F23" s="18">
        <v>945</v>
      </c>
      <c r="G23" s="20">
        <f t="shared" si="5"/>
        <v>6.7221510883482716E-2</v>
      </c>
      <c r="H23" s="21">
        <f t="shared" si="6"/>
        <v>8443</v>
      </c>
      <c r="I23" s="20">
        <f t="shared" si="7"/>
        <v>0.60058329776639641</v>
      </c>
      <c r="J23" s="22">
        <f t="shared" si="8"/>
        <v>9475.0920000000006</v>
      </c>
      <c r="K23" s="22">
        <f t="shared" si="9"/>
        <v>1032.0920000000006</v>
      </c>
      <c r="L23" s="14"/>
      <c r="M23" s="14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s="10" customFormat="1" ht="15" x14ac:dyDescent="0.25">
      <c r="A24" s="18">
        <v>21</v>
      </c>
      <c r="B24" s="25" t="s">
        <v>12</v>
      </c>
      <c r="C24" s="26">
        <v>38071</v>
      </c>
      <c r="D24" s="18">
        <v>17791</v>
      </c>
      <c r="E24" s="20">
        <f t="shared" si="4"/>
        <v>0.46731107667253291</v>
      </c>
      <c r="F24" s="25">
        <v>4699</v>
      </c>
      <c r="G24" s="20">
        <f t="shared" si="5"/>
        <v>0.12342728060728639</v>
      </c>
      <c r="H24" s="21">
        <f t="shared" si="6"/>
        <v>22490</v>
      </c>
      <c r="I24" s="20">
        <f t="shared" si="7"/>
        <v>0.59073835727981927</v>
      </c>
      <c r="J24" s="22">
        <f t="shared" si="8"/>
        <v>25659.854000000003</v>
      </c>
      <c r="K24" s="22">
        <f t="shared" si="9"/>
        <v>3169.854000000003</v>
      </c>
      <c r="L24" s="14"/>
      <c r="M24" s="14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s="10" customFormat="1" ht="15" x14ac:dyDescent="0.25">
      <c r="A25" s="18">
        <v>22</v>
      </c>
      <c r="B25" s="18" t="s">
        <v>43</v>
      </c>
      <c r="C25" s="19">
        <v>7067</v>
      </c>
      <c r="D25" s="18">
        <v>3773</v>
      </c>
      <c r="E25" s="20">
        <f t="shared" si="4"/>
        <v>0.53388991085326165</v>
      </c>
      <c r="F25" s="18">
        <v>391</v>
      </c>
      <c r="G25" s="20">
        <f t="shared" si="5"/>
        <v>5.532757888778831E-2</v>
      </c>
      <c r="H25" s="21">
        <f t="shared" si="6"/>
        <v>4164</v>
      </c>
      <c r="I25" s="20">
        <f t="shared" si="7"/>
        <v>0.58921748974104993</v>
      </c>
      <c r="J25" s="22">
        <f t="shared" si="8"/>
        <v>4763.1580000000004</v>
      </c>
      <c r="K25" s="22">
        <f t="shared" si="9"/>
        <v>599.15800000000036</v>
      </c>
      <c r="L25" s="14"/>
      <c r="M25" s="14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s="10" customFormat="1" ht="15" x14ac:dyDescent="0.25">
      <c r="A26" s="18">
        <v>23</v>
      </c>
      <c r="B26" s="18" t="s">
        <v>35</v>
      </c>
      <c r="C26" s="19">
        <v>4811</v>
      </c>
      <c r="D26" s="18">
        <v>2593</v>
      </c>
      <c r="E26" s="20">
        <f t="shared" si="4"/>
        <v>0.53897318644772396</v>
      </c>
      <c r="F26" s="18">
        <v>196</v>
      </c>
      <c r="G26" s="20">
        <f t="shared" si="5"/>
        <v>4.0739970900020787E-2</v>
      </c>
      <c r="H26" s="21">
        <f t="shared" si="6"/>
        <v>2789</v>
      </c>
      <c r="I26" s="20">
        <f t="shared" si="7"/>
        <v>0.57971315734774476</v>
      </c>
      <c r="J26" s="22">
        <f t="shared" si="8"/>
        <v>3242.614</v>
      </c>
      <c r="K26" s="22">
        <f t="shared" si="9"/>
        <v>453.61400000000003</v>
      </c>
      <c r="L26" s="14"/>
      <c r="M26" s="14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s="10" customFormat="1" ht="15" x14ac:dyDescent="0.25">
      <c r="A27" s="18">
        <v>24</v>
      </c>
      <c r="B27" s="18" t="s">
        <v>16</v>
      </c>
      <c r="C27" s="19">
        <v>5465</v>
      </c>
      <c r="D27" s="18">
        <v>2833</v>
      </c>
      <c r="E27" s="20">
        <f t="shared" si="4"/>
        <v>0.51838975297346757</v>
      </c>
      <c r="F27" s="18">
        <v>266</v>
      </c>
      <c r="G27" s="20">
        <f t="shared" si="5"/>
        <v>4.8673376029277217E-2</v>
      </c>
      <c r="H27" s="21">
        <f t="shared" si="6"/>
        <v>3099</v>
      </c>
      <c r="I27" s="20">
        <f t="shared" si="7"/>
        <v>0.56706312900274469</v>
      </c>
      <c r="J27" s="22">
        <f t="shared" si="8"/>
        <v>3683.4100000000003</v>
      </c>
      <c r="K27" s="22">
        <f t="shared" si="9"/>
        <v>584.41000000000031</v>
      </c>
      <c r="L27" s="14"/>
      <c r="M27" s="14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s="10" customFormat="1" ht="15" x14ac:dyDescent="0.25">
      <c r="A28" s="18">
        <v>25</v>
      </c>
      <c r="B28" s="18" t="s">
        <v>10</v>
      </c>
      <c r="C28" s="19">
        <v>13746</v>
      </c>
      <c r="D28" s="18">
        <v>5813</v>
      </c>
      <c r="E28" s="20">
        <f t="shared" si="4"/>
        <v>0.42288665793685437</v>
      </c>
      <c r="F28" s="18">
        <v>1830</v>
      </c>
      <c r="G28" s="20">
        <f t="shared" si="5"/>
        <v>0.13312963771278918</v>
      </c>
      <c r="H28" s="21">
        <f t="shared" si="6"/>
        <v>7643</v>
      </c>
      <c r="I28" s="20">
        <f t="shared" si="7"/>
        <v>0.5560162956496435</v>
      </c>
      <c r="J28" s="22">
        <f t="shared" si="8"/>
        <v>9264.8040000000001</v>
      </c>
      <c r="K28" s="22">
        <f t="shared" si="9"/>
        <v>1621.8040000000001</v>
      </c>
      <c r="L28" s="14"/>
      <c r="M28" s="14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s="10" customFormat="1" ht="15" x14ac:dyDescent="0.25">
      <c r="A29" s="18">
        <v>26</v>
      </c>
      <c r="B29" s="18" t="s">
        <v>26</v>
      </c>
      <c r="C29" s="19">
        <v>5921</v>
      </c>
      <c r="D29" s="18">
        <v>3033</v>
      </c>
      <c r="E29" s="20">
        <f t="shared" si="4"/>
        <v>0.51224455328491814</v>
      </c>
      <c r="F29" s="18">
        <v>246</v>
      </c>
      <c r="G29" s="20">
        <f t="shared" si="5"/>
        <v>4.1547035973653099E-2</v>
      </c>
      <c r="H29" s="21">
        <f t="shared" si="6"/>
        <v>3279</v>
      </c>
      <c r="I29" s="20">
        <f t="shared" si="7"/>
        <v>0.55379158925857119</v>
      </c>
      <c r="J29" s="22">
        <f t="shared" si="8"/>
        <v>3990.7540000000004</v>
      </c>
      <c r="K29" s="22">
        <f t="shared" si="9"/>
        <v>711.75400000000036</v>
      </c>
      <c r="L29" s="14"/>
      <c r="M29" s="14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s="10" customFormat="1" ht="15" x14ac:dyDescent="0.25">
      <c r="A30" s="18">
        <v>27</v>
      </c>
      <c r="B30" s="18" t="s">
        <v>17</v>
      </c>
      <c r="C30" s="19">
        <v>8945</v>
      </c>
      <c r="D30" s="18">
        <v>4227</v>
      </c>
      <c r="E30" s="20">
        <f t="shared" si="4"/>
        <v>0.47255449972051428</v>
      </c>
      <c r="F30" s="18">
        <v>578</v>
      </c>
      <c r="G30" s="20">
        <f t="shared" si="5"/>
        <v>6.4617104527669084E-2</v>
      </c>
      <c r="H30" s="21">
        <f t="shared" si="6"/>
        <v>4805</v>
      </c>
      <c r="I30" s="20">
        <f t="shared" si="7"/>
        <v>0.53717160424818333</v>
      </c>
      <c r="J30" s="22">
        <f t="shared" si="8"/>
        <v>6028.93</v>
      </c>
      <c r="K30" s="22">
        <f t="shared" si="9"/>
        <v>1223.9300000000003</v>
      </c>
      <c r="L30" s="14"/>
      <c r="M30" s="14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s="10" customFormat="1" ht="15" x14ac:dyDescent="0.25">
      <c r="A31" s="18">
        <v>28</v>
      </c>
      <c r="B31" s="18" t="s">
        <v>11</v>
      </c>
      <c r="C31" s="19">
        <v>10471</v>
      </c>
      <c r="D31" s="18">
        <v>4623</v>
      </c>
      <c r="E31" s="20">
        <f t="shared" si="4"/>
        <v>0.44150510934963233</v>
      </c>
      <c r="F31" s="18">
        <v>922</v>
      </c>
      <c r="G31" s="20">
        <f t="shared" si="5"/>
        <v>8.805271702798205E-2</v>
      </c>
      <c r="H31" s="21">
        <f t="shared" si="6"/>
        <v>5545</v>
      </c>
      <c r="I31" s="20">
        <f t="shared" si="7"/>
        <v>0.52955782637761439</v>
      </c>
      <c r="J31" s="22">
        <f t="shared" si="8"/>
        <v>7057.4540000000006</v>
      </c>
      <c r="K31" s="22">
        <f t="shared" si="9"/>
        <v>1512.4540000000006</v>
      </c>
      <c r="L31" s="14"/>
      <c r="M31" s="14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s="10" customFormat="1" ht="15" x14ac:dyDescent="0.25">
      <c r="A32" s="18">
        <v>29</v>
      </c>
      <c r="B32" s="18" t="s">
        <v>24</v>
      </c>
      <c r="C32" s="19">
        <v>3732</v>
      </c>
      <c r="D32" s="18">
        <v>1679</v>
      </c>
      <c r="E32" s="20">
        <f t="shared" si="4"/>
        <v>0.44989281886387994</v>
      </c>
      <c r="F32" s="18">
        <v>275</v>
      </c>
      <c r="G32" s="20">
        <f t="shared" si="5"/>
        <v>7.3687031082529469E-2</v>
      </c>
      <c r="H32" s="21">
        <f t="shared" si="6"/>
        <v>1954</v>
      </c>
      <c r="I32" s="20">
        <f t="shared" si="7"/>
        <v>0.52357984994640938</v>
      </c>
      <c r="J32" s="22">
        <f t="shared" si="8"/>
        <v>2515.3679999999999</v>
      </c>
      <c r="K32" s="22">
        <f t="shared" si="9"/>
        <v>561.36799999999994</v>
      </c>
      <c r="L32" s="14"/>
      <c r="M32" s="14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s="10" customFormat="1" ht="15" x14ac:dyDescent="0.25">
      <c r="A33" s="18">
        <v>30</v>
      </c>
      <c r="B33" s="18" t="s">
        <v>31</v>
      </c>
      <c r="C33" s="19">
        <v>2103</v>
      </c>
      <c r="D33" s="18">
        <v>957</v>
      </c>
      <c r="E33" s="20">
        <f t="shared" si="4"/>
        <v>0.45506419400855919</v>
      </c>
      <c r="F33" s="18">
        <v>140</v>
      </c>
      <c r="G33" s="20">
        <f t="shared" si="5"/>
        <v>6.6571564431764152E-2</v>
      </c>
      <c r="H33" s="21">
        <f t="shared" si="6"/>
        <v>1097</v>
      </c>
      <c r="I33" s="20">
        <f t="shared" si="7"/>
        <v>0.52163575844032339</v>
      </c>
      <c r="J33" s="22">
        <f t="shared" si="8"/>
        <v>1417.422</v>
      </c>
      <c r="K33" s="22">
        <f t="shared" si="9"/>
        <v>320.42200000000003</v>
      </c>
      <c r="L33" s="14"/>
      <c r="M33" s="14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s="10" customFormat="1" ht="15" x14ac:dyDescent="0.25">
      <c r="A34" s="18">
        <v>31</v>
      </c>
      <c r="B34" s="18" t="s">
        <v>5</v>
      </c>
      <c r="C34" s="19">
        <v>6347</v>
      </c>
      <c r="D34" s="18">
        <v>2586</v>
      </c>
      <c r="E34" s="20">
        <f t="shared" si="4"/>
        <v>0.40743658421301404</v>
      </c>
      <c r="F34" s="18">
        <v>630</v>
      </c>
      <c r="G34" s="20">
        <f t="shared" si="5"/>
        <v>9.9259492673704111E-2</v>
      </c>
      <c r="H34" s="21">
        <f t="shared" si="6"/>
        <v>3216</v>
      </c>
      <c r="I34" s="20">
        <f t="shared" si="7"/>
        <v>0.50669607688671814</v>
      </c>
      <c r="J34" s="22">
        <f t="shared" si="8"/>
        <v>4277.8780000000006</v>
      </c>
      <c r="K34" s="22">
        <f t="shared" si="9"/>
        <v>1061.8780000000006</v>
      </c>
      <c r="L34" s="14"/>
      <c r="M34" s="14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s="10" customFormat="1" ht="15" x14ac:dyDescent="0.25">
      <c r="A35" s="18">
        <v>32</v>
      </c>
      <c r="B35" s="18" t="s">
        <v>39</v>
      </c>
      <c r="C35" s="19">
        <v>3115</v>
      </c>
      <c r="D35" s="18">
        <v>1342</v>
      </c>
      <c r="E35" s="20">
        <f t="shared" si="4"/>
        <v>0.43081861958266454</v>
      </c>
      <c r="F35" s="18">
        <v>220</v>
      </c>
      <c r="G35" s="20">
        <f t="shared" si="5"/>
        <v>7.0626003210272875E-2</v>
      </c>
      <c r="H35" s="21">
        <f t="shared" si="6"/>
        <v>1562</v>
      </c>
      <c r="I35" s="20">
        <f t="shared" si="7"/>
        <v>0.50144462279293744</v>
      </c>
      <c r="J35" s="22">
        <f t="shared" si="8"/>
        <v>2099.5100000000002</v>
      </c>
      <c r="K35" s="22">
        <f t="shared" si="9"/>
        <v>537.51000000000022</v>
      </c>
      <c r="L35" s="14"/>
      <c r="M35" s="14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s="10" customFormat="1" ht="15" x14ac:dyDescent="0.25">
      <c r="A36" s="18">
        <v>33</v>
      </c>
      <c r="B36" s="18" t="s">
        <v>29</v>
      </c>
      <c r="C36" s="19">
        <v>11968</v>
      </c>
      <c r="D36" s="18">
        <v>3630</v>
      </c>
      <c r="E36" s="20">
        <f t="shared" si="4"/>
        <v>0.30330882352941174</v>
      </c>
      <c r="F36" s="18">
        <v>2306</v>
      </c>
      <c r="G36" s="20">
        <f t="shared" si="5"/>
        <v>0.19268048128342247</v>
      </c>
      <c r="H36" s="21">
        <f t="shared" si="6"/>
        <v>5936</v>
      </c>
      <c r="I36" s="20">
        <f t="shared" si="7"/>
        <v>0.49598930481283421</v>
      </c>
      <c r="J36" s="22">
        <f t="shared" si="8"/>
        <v>8066.4320000000007</v>
      </c>
      <c r="K36" s="22">
        <f t="shared" si="9"/>
        <v>2130.4320000000007</v>
      </c>
      <c r="L36" s="14"/>
      <c r="M36" s="14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s="12" customFormat="1" ht="15" x14ac:dyDescent="0.25">
      <c r="A37" s="18">
        <v>34</v>
      </c>
      <c r="B37" s="18" t="s">
        <v>41</v>
      </c>
      <c r="C37" s="19">
        <v>6084</v>
      </c>
      <c r="D37" s="18">
        <v>2807</v>
      </c>
      <c r="E37" s="20">
        <f t="shared" si="4"/>
        <v>0.46137409598948059</v>
      </c>
      <c r="F37" s="18">
        <v>131</v>
      </c>
      <c r="G37" s="20">
        <f t="shared" si="5"/>
        <v>2.1531886916502301E-2</v>
      </c>
      <c r="H37" s="21">
        <f t="shared" si="6"/>
        <v>2938</v>
      </c>
      <c r="I37" s="20">
        <f t="shared" si="7"/>
        <v>0.48290598290598291</v>
      </c>
      <c r="J37" s="22">
        <f t="shared" si="8"/>
        <v>4100.616</v>
      </c>
      <c r="K37" s="22">
        <f t="shared" si="9"/>
        <v>1162.616</v>
      </c>
      <c r="L37" s="14"/>
      <c r="M37" s="14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s="12" customFormat="1" ht="15" x14ac:dyDescent="0.25">
      <c r="A38" s="18">
        <v>35</v>
      </c>
      <c r="B38" s="18" t="s">
        <v>2</v>
      </c>
      <c r="C38" s="19">
        <v>102980</v>
      </c>
      <c r="D38" s="18">
        <v>41703</v>
      </c>
      <c r="E38" s="20">
        <f t="shared" si="4"/>
        <v>0.4049621285686541</v>
      </c>
      <c r="F38" s="18">
        <v>7422</v>
      </c>
      <c r="G38" s="20">
        <f t="shared" si="5"/>
        <v>7.207224703825986E-2</v>
      </c>
      <c r="H38" s="21">
        <f t="shared" si="6"/>
        <v>49125</v>
      </c>
      <c r="I38" s="20">
        <f t="shared" si="7"/>
        <v>0.47703437560691397</v>
      </c>
      <c r="J38" s="22">
        <f t="shared" si="8"/>
        <v>69408.52</v>
      </c>
      <c r="K38" s="22">
        <f t="shared" si="9"/>
        <v>20283.520000000004</v>
      </c>
      <c r="L38" s="14"/>
      <c r="M38" s="14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s="12" customFormat="1" ht="15" x14ac:dyDescent="0.25">
      <c r="A39" s="18">
        <v>36</v>
      </c>
      <c r="B39" s="18" t="s">
        <v>20</v>
      </c>
      <c r="C39" s="19">
        <v>2538</v>
      </c>
      <c r="D39" s="18">
        <v>1200</v>
      </c>
      <c r="E39" s="20">
        <f t="shared" si="4"/>
        <v>0.4728132387706856</v>
      </c>
      <c r="F39" s="18"/>
      <c r="G39" s="20">
        <f t="shared" si="5"/>
        <v>0</v>
      </c>
      <c r="H39" s="21">
        <f t="shared" si="6"/>
        <v>1200</v>
      </c>
      <c r="I39" s="20">
        <f t="shared" si="7"/>
        <v>0.4728132387706856</v>
      </c>
      <c r="J39" s="22">
        <f t="shared" si="8"/>
        <v>1710.6120000000001</v>
      </c>
      <c r="K39" s="22">
        <f t="shared" si="9"/>
        <v>510.61200000000008</v>
      </c>
      <c r="L39" s="14"/>
      <c r="M39" s="14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s="12" customFormat="1" ht="15" x14ac:dyDescent="0.25">
      <c r="A40" s="18">
        <v>37</v>
      </c>
      <c r="B40" s="18" t="s">
        <v>15</v>
      </c>
      <c r="C40" s="19">
        <v>2585</v>
      </c>
      <c r="D40" s="18">
        <v>990</v>
      </c>
      <c r="E40" s="20">
        <f t="shared" si="4"/>
        <v>0.38297872340425532</v>
      </c>
      <c r="F40" s="18">
        <v>210</v>
      </c>
      <c r="G40" s="20">
        <f t="shared" si="5"/>
        <v>8.1237911025145063E-2</v>
      </c>
      <c r="H40" s="21">
        <f t="shared" si="6"/>
        <v>1200</v>
      </c>
      <c r="I40" s="20">
        <f t="shared" si="7"/>
        <v>0.46421663442940037</v>
      </c>
      <c r="J40" s="22">
        <f t="shared" si="8"/>
        <v>1742.2900000000002</v>
      </c>
      <c r="K40" s="22">
        <f t="shared" si="9"/>
        <v>542.29000000000019</v>
      </c>
      <c r="L40" s="14"/>
      <c r="M40" s="14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s="11" customFormat="1" ht="15" x14ac:dyDescent="0.25">
      <c r="A41" s="18">
        <v>38</v>
      </c>
      <c r="B41" s="18" t="s">
        <v>30</v>
      </c>
      <c r="C41" s="19">
        <v>3858</v>
      </c>
      <c r="D41" s="18">
        <v>1617</v>
      </c>
      <c r="E41" s="20">
        <f t="shared" si="4"/>
        <v>0.41912908242612751</v>
      </c>
      <c r="F41" s="18">
        <v>170</v>
      </c>
      <c r="G41" s="20">
        <f t="shared" si="5"/>
        <v>4.4064282011404873E-2</v>
      </c>
      <c r="H41" s="21">
        <f t="shared" si="6"/>
        <v>1787</v>
      </c>
      <c r="I41" s="20">
        <f t="shared" si="7"/>
        <v>0.4631933644375324</v>
      </c>
      <c r="J41" s="22">
        <f t="shared" si="8"/>
        <v>2600.2920000000004</v>
      </c>
      <c r="K41" s="22">
        <f t="shared" si="9"/>
        <v>813.29200000000037</v>
      </c>
      <c r="L41" s="14"/>
      <c r="M41" s="14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s="11" customFormat="1" ht="15" x14ac:dyDescent="0.25">
      <c r="A42" s="18">
        <v>39</v>
      </c>
      <c r="B42" s="18" t="s">
        <v>28</v>
      </c>
      <c r="C42" s="19">
        <v>7944</v>
      </c>
      <c r="D42" s="18">
        <v>3078</v>
      </c>
      <c r="E42" s="20">
        <f t="shared" si="4"/>
        <v>0.38746223564954685</v>
      </c>
      <c r="F42" s="18">
        <v>585</v>
      </c>
      <c r="G42" s="20">
        <f t="shared" si="5"/>
        <v>7.3640483383685798E-2</v>
      </c>
      <c r="H42" s="21">
        <f t="shared" si="6"/>
        <v>3663</v>
      </c>
      <c r="I42" s="20">
        <f t="shared" si="7"/>
        <v>0.46110271903323263</v>
      </c>
      <c r="J42" s="22">
        <f t="shared" si="8"/>
        <v>5354.2560000000003</v>
      </c>
      <c r="K42" s="22">
        <f t="shared" si="9"/>
        <v>1691.2560000000003</v>
      </c>
      <c r="L42" s="14"/>
      <c r="M42" s="14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s="11" customFormat="1" ht="15" x14ac:dyDescent="0.25">
      <c r="A43" s="18">
        <v>40</v>
      </c>
      <c r="B43" s="18" t="s">
        <v>14</v>
      </c>
      <c r="C43" s="19">
        <v>1826</v>
      </c>
      <c r="D43" s="18">
        <v>760</v>
      </c>
      <c r="E43" s="20">
        <f t="shared" si="4"/>
        <v>0.41621029572836804</v>
      </c>
      <c r="F43" s="18">
        <v>52</v>
      </c>
      <c r="G43" s="20">
        <f t="shared" si="5"/>
        <v>2.8477546549835708E-2</v>
      </c>
      <c r="H43" s="21">
        <f t="shared" si="6"/>
        <v>812</v>
      </c>
      <c r="I43" s="20">
        <f t="shared" si="7"/>
        <v>0.44468784227820374</v>
      </c>
      <c r="J43" s="22">
        <f t="shared" si="8"/>
        <v>1230.7240000000002</v>
      </c>
      <c r="K43" s="22">
        <f t="shared" si="9"/>
        <v>418.72400000000016</v>
      </c>
      <c r="L43" s="14"/>
      <c r="M43" s="14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s="11" customFormat="1" ht="15" x14ac:dyDescent="0.25">
      <c r="A44" s="18">
        <v>41</v>
      </c>
      <c r="B44" s="18" t="s">
        <v>21</v>
      </c>
      <c r="C44" s="19">
        <v>24772</v>
      </c>
      <c r="D44" s="18">
        <v>10325</v>
      </c>
      <c r="E44" s="20">
        <f t="shared" si="4"/>
        <v>0.41680122719199098</v>
      </c>
      <c r="F44" s="18">
        <v>652</v>
      </c>
      <c r="G44" s="20">
        <f t="shared" si="5"/>
        <v>2.6320038753431294E-2</v>
      </c>
      <c r="H44" s="21">
        <f t="shared" si="6"/>
        <v>10977</v>
      </c>
      <c r="I44" s="20">
        <f t="shared" si="7"/>
        <v>0.44312126594542223</v>
      </c>
      <c r="J44" s="22">
        <f t="shared" si="8"/>
        <v>16696.328000000001</v>
      </c>
      <c r="K44" s="22">
        <f t="shared" si="9"/>
        <v>5719.3280000000013</v>
      </c>
      <c r="L44" s="14"/>
      <c r="M44" s="14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s="11" customFormat="1" ht="15" x14ac:dyDescent="0.25">
      <c r="A45" s="18">
        <v>42</v>
      </c>
      <c r="B45" s="18" t="s">
        <v>8</v>
      </c>
      <c r="C45" s="19">
        <v>7810</v>
      </c>
      <c r="D45" s="18">
        <v>2291</v>
      </c>
      <c r="E45" s="20">
        <f t="shared" si="4"/>
        <v>0.29334186939820744</v>
      </c>
      <c r="F45" s="18">
        <v>1100</v>
      </c>
      <c r="G45" s="20">
        <f t="shared" si="5"/>
        <v>0.14084507042253522</v>
      </c>
      <c r="H45" s="21">
        <f t="shared" si="6"/>
        <v>3391</v>
      </c>
      <c r="I45" s="20">
        <f t="shared" si="7"/>
        <v>0.43418693982074263</v>
      </c>
      <c r="J45" s="22">
        <f t="shared" si="8"/>
        <v>5263.9400000000005</v>
      </c>
      <c r="K45" s="22">
        <f t="shared" si="9"/>
        <v>1872.9400000000005</v>
      </c>
      <c r="L45" s="14"/>
      <c r="M45" s="14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ht="36" customHeight="1" x14ac:dyDescent="0.2">
      <c r="A46" s="30" t="s">
        <v>44</v>
      </c>
      <c r="B46" s="31"/>
      <c r="C46" s="32"/>
      <c r="D46" s="34" t="s">
        <v>45</v>
      </c>
      <c r="E46" s="34"/>
      <c r="F46" s="34"/>
      <c r="G46" s="34"/>
      <c r="H46" s="34"/>
      <c r="I46" s="34"/>
      <c r="J46" s="34"/>
      <c r="K46" s="34"/>
    </row>
    <row r="47" spans="1:29" x14ac:dyDescent="0.2">
      <c r="A47" s="33">
        <f>C3</f>
        <v>431818</v>
      </c>
      <c r="B47" s="33"/>
      <c r="C47" s="33"/>
      <c r="D47" s="28">
        <f>D3+F3</f>
        <v>236029</v>
      </c>
      <c r="E47" s="29"/>
      <c r="F47" s="35">
        <f>D47/A47</f>
        <v>0.54659370382892791</v>
      </c>
      <c r="G47" s="35"/>
      <c r="H47" s="35"/>
      <c r="I47" s="35"/>
      <c r="J47" s="35"/>
      <c r="K47" s="35"/>
    </row>
  </sheetData>
  <sortState ref="B4:K45">
    <sortCondition descending="1" ref="I4:I45"/>
  </sortState>
  <mergeCells count="6">
    <mergeCell ref="A1:K1"/>
    <mergeCell ref="D47:E47"/>
    <mergeCell ref="A46:C46"/>
    <mergeCell ref="A47:C47"/>
    <mergeCell ref="D46:K46"/>
    <mergeCell ref="F47:K47"/>
  </mergeCells>
  <pageMargins left="0.27559055118110237" right="0.27559055118110237" top="0.27559055118110237" bottom="0.27559055118110237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Восстановл_Лист1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!2&gt;4=0O AB0B8AB8:0</dc:title>
  <dc:subject/>
  <dc:creator>Sencha</dc:creator>
  <cp:lastModifiedBy>user</cp:lastModifiedBy>
  <cp:lastPrinted>2022-10-11T08:18:45Z</cp:lastPrinted>
  <dcterms:created xsi:type="dcterms:W3CDTF">2021-05-31T00:59:59Z</dcterms:created>
  <dcterms:modified xsi:type="dcterms:W3CDTF">2023-02-14T01:33:26Z</dcterms:modified>
</cp:coreProperties>
</file>